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40-2022\"/>
    </mc:Choice>
  </mc:AlternateContent>
  <xr:revisionPtr revIDLastSave="0" documentId="13_ncr:1_{D8DD155F-AC7C-45C9-886D-616C42A93BC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AVT!$B$1:$T$15</definedName>
  </definedNames>
  <calcPr calcId="191029"/>
</workbook>
</file>

<file path=xl/calcChain.xml><?xml version="1.0" encoding="utf-8"?>
<calcChain xmlns="http://schemas.openxmlformats.org/spreadsheetml/2006/main">
  <c r="N8" i="1" l="1"/>
  <c r="N9" i="1"/>
  <c r="N10" i="1"/>
  <c r="N11" i="1"/>
  <c r="Q8" i="1"/>
  <c r="R8" i="1"/>
  <c r="Q9" i="1"/>
  <c r="R9" i="1"/>
  <c r="Q10" i="1"/>
  <c r="R10" i="1"/>
  <c r="Q11" i="1"/>
  <c r="R11" i="1"/>
  <c r="Q7" i="1"/>
  <c r="N7" i="1"/>
  <c r="P14" i="1" l="1"/>
  <c r="O14" i="1"/>
  <c r="R7" i="1"/>
</calcChain>
</file>

<file path=xl/sharedStrings.xml><?xml version="1.0" encoding="utf-8"?>
<sst xmlns="http://schemas.openxmlformats.org/spreadsheetml/2006/main" count="59" uniqueCount="45">
  <si>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</si>
  <si>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</si>
  <si>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</si>
  <si>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</si>
  <si>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</si>
  <si>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</si>
  <si>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</si>
  <si>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</si>
  <si>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</si>
  <si>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</si>
  <si>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</si>
  <si>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</si>
  <si>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</si>
  <si>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38651100-4 - Objektivy</t>
  </si>
  <si>
    <t>Název</t>
  </si>
  <si>
    <t>Měrná jednotka [MJ]</t>
  </si>
  <si>
    <t>Popis</t>
  </si>
  <si>
    <t xml:space="preserve">Fakturace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</si>
  <si>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</si>
  <si>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</si>
  <si>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</si>
  <si>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</si>
  <si>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</si>
  <si>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</si>
  <si>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</si>
  <si>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</si>
  <si>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</si>
  <si>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</si>
  <si>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040 - 2022</t>
  </si>
  <si>
    <t>Společná faktura</t>
  </si>
  <si>
    <t>NE</t>
  </si>
  <si>
    <t>Pokud financováno z projektových prostředků, pak ŘEŠITEL uvede: NÁZEV A ČÍSLO DOTAČNÍHO PROJEKTU</t>
  </si>
  <si>
    <t>do 30.12.2022</t>
  </si>
  <si>
    <t>Termín dodání</t>
  </si>
  <si>
    <t>Ing. Petr Pfauser, 
Tel.: 37763 6717</t>
  </si>
  <si>
    <t>Univerzitní 28, 
301 00 Plzeň,
Fakulta designu a umění Ladislava Sutnara - Děkanát,
místnost LS 230</t>
  </si>
  <si>
    <t>32321100-0 - Flmové přístroje</t>
  </si>
  <si>
    <t>Digitální fotoaparát</t>
  </si>
  <si>
    <t>Objektiv</t>
  </si>
  <si>
    <t>Fotoblesk</t>
  </si>
  <si>
    <t>Profesionální fullframe zoom objektiv s rozsahem 24 - 70 mm, fullframe, bajonet Canon, světelnost v celém rozsahu max. 2.8, clona max. 22, průměr filtru 82 mm, min. zaostřovací vzdálenost 38 cm, prachu a vlhku těsný, min. 18 členů v 13 skupinách, kruhová clona s min. 9 lamelami.</t>
  </si>
  <si>
    <t>Zoom objektiv s rozsahem 11 - 20 mm, bajonet Canon EF-S pro formát APS-C, světelnost v celém rozsahu max. 2.8, clona max. 22, průměr filtru 82 mm, min. zaostřovací vzdálenost 28 cm, min. 14 členů v 12 skupinách, kruhová clona s min. 9 lamelami, integrovaná sluneční clona.</t>
  </si>
  <si>
    <t>Externí fotoblesk, patice Canon - plná kompatibilita se stávajícími zrcadlovkami Canon, max. směrné číslo min. 43, rozsah zoomu hlavy min. 24 mm, výklopná, otočná hlava, stavový displej, možnost bezdrátového odpalování, vysokorychlostní synchtonizace, ohnisko min. 24 - 105 mm, difuzní a odrazná destička.</t>
  </si>
  <si>
    <t>Digitální fotoaparát - zrcadlovka: prachutěsné a vlhkutěsné AL tělo,  plnoformátový snímač CMOS, velikost snímače min. 26,2MPx s technologií dual-pixel,  min. 3" výklopný dotykový displej s live view, Full HD (min. 1920 x 1080)/60P,  video kodek H.264/MPEG-4 AVC, min. zaostřovacích bodů,  měření expozice min.  zónové/středové/bodové/matrix, HDR, optický hledáček, časosběr, odolné provedení, sáňky pro blesk, čas závěrky 1/4000s - 30s, ISO100-40000,  sekvenční snímání min. 6,5 sn./s, podpora karet SD, SDHC, SDXC, podpora RAW/JPEG formátu,  HDMI, USB, mikrofonní vstup, GPS, Wi-Fi,  včetně akumulátoru, USB kabelu, napájecího kabelu, krytky, součástí jsou 3ks náhradní baterie s kapacitou min. 1620mAh a dlouhou životností.
Součástí je voděodolná brašna: s prostorem na fotoaparát, až 3ks objektivů, blesk. Vnitřní rozměr brašny min. 37,5 x 25,4 x 18,4 cm, hmotnost max. 1,18 kg. Preferujeme černou barvu.</t>
  </si>
  <si>
    <t>Digitální fotoaparát - zrcadlovka: snímač CMOS, velikost snímače min. 24.1MPx s technologií dual-pixel,  min. 3" výklopný otočný dotykový displej s live view, podpora min. 4K videa i 60 FPS FHD, odolné provedení, sáňky pro blesk, čas závěrky 1/4000s - 30s, ISO100-25600,  sekvenční snímání min. 5 sn./s, podpora karet SDHC, SDXC, podpora RAW/JPEG formátu,  systémový blesk, mini HDMI, mikrofonní vstup, A/V výstup, Wi-Fi, včetně akumulátoru, USB kabelu, napájecího kabelu, krytky, včetně zoom objektivu s rozsahem min. 18 - 55 mm při f/4-5.6, clona max. 32, min. zaostřovací vzdálenost 0,25 m, optická stabilizace, součástí setu jsou 3ks originální baterie s kapacitou min. 1040mAh a dlouhou životností.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</si>
</sst>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1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 wrapText="1" indent="1"/>
    </xf>
    <xf numFmtId="0" fontId="12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6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 indent="1"/>
    </xf>
    <xf numFmtId="0" fontId="12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6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 indent="1"/>
    </xf>
    <xf numFmtId="0" fontId="12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6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1" fillId="3" borderId="15" xfId="0" applyNumberFormat="1" applyFont="1" applyFill="1" applyBorder="1" applyAlignment="1">
      <alignment horizontal="center" vertical="center" wrapText="1"/>
    </xf>
    <xf numFmtId="0" fontId="11" fillId="3" borderId="16" xfId="0" applyNumberFormat="1" applyFont="1" applyFill="1" applyBorder="1" applyAlignment="1">
      <alignment horizontal="center" vertical="center" wrapText="1"/>
    </xf>
    <xf numFmtId="0" fontId="11" fillId="3" borderId="7" xfId="0" applyNumberFormat="1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1"/>
  <sheetViews>
    <sheetView tabSelected="1" topLeftCell="G4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30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34.42578125" style="5" hidden="1" customWidth="1"/>
    <col min="11" max="11" width="24" style="5" customWidth="1"/>
    <col min="12" max="12" width="32.140625" style="1" customWidth="1"/>
    <col min="13" max="13" width="28" style="1" customWidth="1"/>
    <col min="14" max="14" width="17.7109375" style="1" hidden="1" customWidth="1"/>
    <col min="15" max="15" width="21.5703125" style="5" customWidth="1"/>
    <col min="16" max="16" width="23.28515625" style="5" customWidth="1"/>
    <col min="17" max="17" width="20.7109375" style="5" bestFit="1" customWidth="1"/>
    <col min="18" max="18" width="19.7109375" style="5" bestFit="1" customWidth="1"/>
    <col min="19" max="19" width="11.5703125" style="5" hidden="1" customWidth="1"/>
    <col min="20" max="20" width="37.28515625" style="4" customWidth="1"/>
    <col min="21" max="16384" width="9.140625" style="5"/>
  </cols>
  <sheetData>
    <row r="1" spans="1:20" ht="42.6" customHeight="1" x14ac:dyDescent="0.25">
      <c r="B1" s="75" t="s">
        <v>28</v>
      </c>
      <c r="C1" s="76"/>
      <c r="D1" s="76"/>
    </row>
    <row r="2" spans="1:20" ht="18.75" x14ac:dyDescent="0.25">
      <c r="C2" s="5"/>
      <c r="D2" s="12"/>
      <c r="E2" s="6"/>
      <c r="F2" s="7"/>
      <c r="G2" s="7"/>
      <c r="H2" s="7"/>
      <c r="I2" s="5"/>
      <c r="L2" s="36"/>
      <c r="M2" s="7"/>
      <c r="N2" s="7"/>
      <c r="O2" s="7"/>
      <c r="P2" s="7"/>
      <c r="R2" s="9"/>
      <c r="S2" s="10"/>
      <c r="T2" s="11"/>
    </row>
    <row r="3" spans="1:20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9"/>
      <c r="L3" s="35"/>
      <c r="M3" s="35"/>
      <c r="N3" s="35"/>
      <c r="O3" s="35"/>
      <c r="P3" s="35"/>
      <c r="R3" s="9"/>
    </row>
    <row r="4" spans="1:20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L5" s="7"/>
      <c r="M5" s="22"/>
      <c r="N5" s="22"/>
      <c r="P5" s="21" t="s">
        <v>2</v>
      </c>
      <c r="T5" s="8"/>
    </row>
    <row r="6" spans="1:20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27</v>
      </c>
      <c r="I6" s="34" t="s">
        <v>17</v>
      </c>
      <c r="J6" s="24" t="s">
        <v>31</v>
      </c>
      <c r="K6" s="38" t="s">
        <v>18</v>
      </c>
      <c r="L6" s="34" t="s">
        <v>19</v>
      </c>
      <c r="M6" s="24" t="s">
        <v>33</v>
      </c>
      <c r="N6" s="34" t="s">
        <v>20</v>
      </c>
      <c r="O6" s="24" t="s">
        <v>6</v>
      </c>
      <c r="P6" s="25" t="s">
        <v>7</v>
      </c>
      <c r="Q6" s="74" t="s">
        <v>8</v>
      </c>
      <c r="R6" s="74" t="s">
        <v>9</v>
      </c>
      <c r="S6" s="34" t="s">
        <v>21</v>
      </c>
      <c r="T6" s="34" t="s">
        <v>22</v>
      </c>
    </row>
    <row r="7" spans="1:20" ht="115.5" customHeight="1" thickTop="1" x14ac:dyDescent="0.25">
      <c r="A7" s="26"/>
      <c r="B7" s="43">
        <v>1</v>
      </c>
      <c r="C7" s="70" t="s">
        <v>37</v>
      </c>
      <c r="D7" s="44">
        <v>3</v>
      </c>
      <c r="E7" s="45" t="s">
        <v>23</v>
      </c>
      <c r="F7" s="46" t="s">
        <v>44</v>
      </c>
      <c r="G7" s="97"/>
      <c r="H7" s="47" t="s">
        <v>30</v>
      </c>
      <c r="I7" s="82" t="s">
        <v>29</v>
      </c>
      <c r="J7" s="85"/>
      <c r="K7" s="82" t="s">
        <v>34</v>
      </c>
      <c r="L7" s="82" t="s">
        <v>35</v>
      </c>
      <c r="M7" s="86" t="s">
        <v>32</v>
      </c>
      <c r="N7" s="48">
        <f>D7*O7</f>
        <v>54000</v>
      </c>
      <c r="O7" s="49">
        <v>18000</v>
      </c>
      <c r="P7" s="100"/>
      <c r="Q7" s="50">
        <f>D7*P7</f>
        <v>0</v>
      </c>
      <c r="R7" s="51" t="str">
        <f t="shared" ref="R7" si="0">IF(ISNUMBER(P7), IF(P7&gt;O7,"NEVYHOVUJE","VYHOVUJE")," ")</f>
        <v xml:space="preserve"> </v>
      </c>
      <c r="S7" s="89"/>
      <c r="T7" s="45" t="s">
        <v>36</v>
      </c>
    </row>
    <row r="8" spans="1:20" ht="135.75" customHeight="1" x14ac:dyDescent="0.25">
      <c r="A8" s="26"/>
      <c r="B8" s="52">
        <v>2</v>
      </c>
      <c r="C8" s="71" t="s">
        <v>37</v>
      </c>
      <c r="D8" s="53">
        <v>1</v>
      </c>
      <c r="E8" s="54" t="s">
        <v>23</v>
      </c>
      <c r="F8" s="55" t="s">
        <v>43</v>
      </c>
      <c r="G8" s="98"/>
      <c r="H8" s="56" t="s">
        <v>30</v>
      </c>
      <c r="I8" s="83"/>
      <c r="J8" s="83"/>
      <c r="K8" s="83"/>
      <c r="L8" s="83"/>
      <c r="M8" s="87"/>
      <c r="N8" s="57">
        <f>D8*O8</f>
        <v>29200</v>
      </c>
      <c r="O8" s="58">
        <v>29200</v>
      </c>
      <c r="P8" s="101"/>
      <c r="Q8" s="59">
        <f>D8*P8</f>
        <v>0</v>
      </c>
      <c r="R8" s="60" t="str">
        <f t="shared" ref="R8:R11" si="1">IF(ISNUMBER(P8), IF(P8&gt;O8,"NEVYHOVUJE","VYHOVUJE")," ")</f>
        <v xml:space="preserve"> </v>
      </c>
      <c r="S8" s="90"/>
      <c r="T8" s="54" t="s">
        <v>36</v>
      </c>
    </row>
    <row r="9" spans="1:20" ht="58.5" customHeight="1" x14ac:dyDescent="0.25">
      <c r="A9" s="26"/>
      <c r="B9" s="52">
        <v>3</v>
      </c>
      <c r="C9" s="71" t="s">
        <v>38</v>
      </c>
      <c r="D9" s="53">
        <v>1</v>
      </c>
      <c r="E9" s="54" t="s">
        <v>23</v>
      </c>
      <c r="F9" s="55" t="s">
        <v>40</v>
      </c>
      <c r="G9" s="98"/>
      <c r="H9" s="56" t="s">
        <v>30</v>
      </c>
      <c r="I9" s="83"/>
      <c r="J9" s="83"/>
      <c r="K9" s="83"/>
      <c r="L9" s="83"/>
      <c r="M9" s="87"/>
      <c r="N9" s="57">
        <f>D9*O9</f>
        <v>44000</v>
      </c>
      <c r="O9" s="58">
        <v>44000</v>
      </c>
      <c r="P9" s="101"/>
      <c r="Q9" s="59">
        <f>D9*P9</f>
        <v>0</v>
      </c>
      <c r="R9" s="60" t="str">
        <f t="shared" si="1"/>
        <v xml:space="preserve"> </v>
      </c>
      <c r="S9" s="90"/>
      <c r="T9" s="54" t="s">
        <v>13</v>
      </c>
    </row>
    <row r="10" spans="1:20" ht="64.5" customHeight="1" x14ac:dyDescent="0.25">
      <c r="A10" s="26"/>
      <c r="B10" s="52">
        <v>4</v>
      </c>
      <c r="C10" s="71" t="s">
        <v>38</v>
      </c>
      <c r="D10" s="53">
        <v>1</v>
      </c>
      <c r="E10" s="54" t="s">
        <v>23</v>
      </c>
      <c r="F10" s="55" t="s">
        <v>41</v>
      </c>
      <c r="G10" s="98"/>
      <c r="H10" s="56" t="s">
        <v>30</v>
      </c>
      <c r="I10" s="83"/>
      <c r="J10" s="83"/>
      <c r="K10" s="83"/>
      <c r="L10" s="83"/>
      <c r="M10" s="87"/>
      <c r="N10" s="57">
        <f>D10*O10</f>
        <v>12000</v>
      </c>
      <c r="O10" s="58">
        <v>12000</v>
      </c>
      <c r="P10" s="101"/>
      <c r="Q10" s="59">
        <f>D10*P10</f>
        <v>0</v>
      </c>
      <c r="R10" s="60" t="str">
        <f t="shared" si="1"/>
        <v xml:space="preserve"> </v>
      </c>
      <c r="S10" s="90"/>
      <c r="T10" s="54" t="s">
        <v>13</v>
      </c>
    </row>
    <row r="11" spans="1:20" ht="64.5" customHeight="1" thickBot="1" x14ac:dyDescent="0.3">
      <c r="A11" s="26"/>
      <c r="B11" s="61">
        <v>5</v>
      </c>
      <c r="C11" s="72" t="s">
        <v>39</v>
      </c>
      <c r="D11" s="62">
        <v>2</v>
      </c>
      <c r="E11" s="63" t="s">
        <v>23</v>
      </c>
      <c r="F11" s="64" t="s">
        <v>42</v>
      </c>
      <c r="G11" s="99"/>
      <c r="H11" s="65" t="s">
        <v>30</v>
      </c>
      <c r="I11" s="84"/>
      <c r="J11" s="84"/>
      <c r="K11" s="84"/>
      <c r="L11" s="84"/>
      <c r="M11" s="88"/>
      <c r="N11" s="66">
        <f>D11*O11</f>
        <v>12000</v>
      </c>
      <c r="O11" s="67">
        <v>6000</v>
      </c>
      <c r="P11" s="102"/>
      <c r="Q11" s="68">
        <f>D11*P11</f>
        <v>0</v>
      </c>
      <c r="R11" s="69" t="str">
        <f t="shared" si="1"/>
        <v xml:space="preserve"> </v>
      </c>
      <c r="S11" s="91"/>
      <c r="T11" s="63" t="s">
        <v>12</v>
      </c>
    </row>
    <row r="12" spans="1:20" ht="13.5" customHeight="1" thickTop="1" thickBot="1" x14ac:dyDescent="0.3">
      <c r="C12" s="5"/>
      <c r="D12" s="5"/>
      <c r="E12" s="5"/>
      <c r="F12" s="5"/>
      <c r="G12" s="5"/>
      <c r="H12" s="5"/>
      <c r="I12" s="5"/>
      <c r="L12" s="5"/>
      <c r="M12" s="5"/>
      <c r="N12" s="5"/>
      <c r="Q12" s="39"/>
    </row>
    <row r="13" spans="1:20" ht="49.5" customHeight="1" thickTop="1" thickBot="1" x14ac:dyDescent="0.3">
      <c r="B13" s="77" t="s">
        <v>26</v>
      </c>
      <c r="C13" s="78"/>
      <c r="D13" s="78"/>
      <c r="E13" s="78"/>
      <c r="F13" s="78"/>
      <c r="G13" s="78"/>
      <c r="H13" s="73"/>
      <c r="I13" s="27"/>
      <c r="J13" s="27"/>
      <c r="K13" s="8"/>
      <c r="L13" s="8"/>
      <c r="M13" s="28"/>
      <c r="N13" s="28"/>
      <c r="O13" s="29" t="s">
        <v>10</v>
      </c>
      <c r="P13" s="79" t="s">
        <v>11</v>
      </c>
      <c r="Q13" s="80"/>
      <c r="R13" s="81"/>
      <c r="S13" s="22"/>
      <c r="T13" s="30"/>
    </row>
    <row r="14" spans="1:20" ht="53.25" customHeight="1" thickTop="1" thickBot="1" x14ac:dyDescent="0.3">
      <c r="B14" s="96" t="s">
        <v>24</v>
      </c>
      <c r="C14" s="96"/>
      <c r="D14" s="96"/>
      <c r="E14" s="96"/>
      <c r="F14" s="96"/>
      <c r="G14" s="96"/>
      <c r="H14" s="96"/>
      <c r="I14" s="31"/>
      <c r="K14" s="12"/>
      <c r="L14" s="12"/>
      <c r="M14" s="32"/>
      <c r="N14" s="32"/>
      <c r="O14" s="33">
        <f>SUM(N7:N11)</f>
        <v>151200</v>
      </c>
      <c r="P14" s="92">
        <f>SUM(Q7:Q11)</f>
        <v>0</v>
      </c>
      <c r="Q14" s="93"/>
      <c r="R14" s="94"/>
    </row>
    <row r="15" spans="1:20" ht="15.75" thickTop="1" x14ac:dyDescent="0.25">
      <c r="B15" s="95" t="s">
        <v>25</v>
      </c>
      <c r="C15" s="95"/>
      <c r="D15" s="95"/>
      <c r="E15" s="95"/>
      <c r="F15" s="95"/>
    </row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taDoG3w4STYaxJCIsPAf+4u/7pwFYRWxq+KRWnQn7YtkinA76Nvn9Dcx7odz7Zh+taoxgqPo+l0xHWFmoMN4yQ==" saltValue="D4Ab0hEHrIzBVJyUg190qQ==" spinCount="100000" sheet="1" objects="1" scenarios="1" selectLockedCells="1"/>
  <mergeCells count="12">
    <mergeCell ref="S7:S11"/>
    <mergeCell ref="P14:R14"/>
    <mergeCell ref="B15:F15"/>
    <mergeCell ref="B14:H14"/>
    <mergeCell ref="B1:D1"/>
    <mergeCell ref="B13:G13"/>
    <mergeCell ref="P13:R13"/>
    <mergeCell ref="I7:I11"/>
    <mergeCell ref="J7:J11"/>
    <mergeCell ref="K7:K11"/>
    <mergeCell ref="L7:L11"/>
    <mergeCell ref="M7:M11"/>
  </mergeCells>
  <conditionalFormatting sqref="R7:R11">
    <cfRule type="cellIs" dxfId="6" priority="64" operator="equal">
      <formula>"VYHOVUJE"</formula>
    </cfRule>
  </conditionalFormatting>
  <conditionalFormatting sqref="R7:R11">
    <cfRule type="cellIs" dxfId="5" priority="63" operator="equal">
      <formula>"NEVYHOVUJE"</formula>
    </cfRule>
  </conditionalFormatting>
  <conditionalFormatting sqref="P7:P11 G7:H11">
    <cfRule type="containsBlanks" dxfId="4" priority="44">
      <formula>LEN(TRIM(G7))=0</formula>
    </cfRule>
  </conditionalFormatting>
  <conditionalFormatting sqref="G7:H11 P7:P11">
    <cfRule type="notContainsBlanks" dxfId="3" priority="42">
      <formula>LEN(TRIM(G7))&gt;0</formula>
    </cfRule>
  </conditionalFormatting>
  <conditionalFormatting sqref="G7:H11 P7:P11">
    <cfRule type="notContainsBlanks" dxfId="2" priority="41">
      <formula>LEN(TRIM(G7))&gt;0</formula>
    </cfRule>
  </conditionalFormatting>
  <conditionalFormatting sqref="G7:H11">
    <cfRule type="notContainsBlanks" dxfId="1" priority="40">
      <formula>LEN(TRIM(G7))&gt;0</formula>
    </cfRule>
  </conditionalFormatting>
  <conditionalFormatting sqref="D7:D11">
    <cfRule type="containsBlanks" dxfId="0" priority="1">
      <formula>LEN(TRIM(D7))=0</formula>
    </cfRule>
  </conditionalFormatting>
  <dataValidations count="1"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2022-09-16T11:12:08Z</cp:lastPrinted>
  <dcterms:created xsi:type="dcterms:W3CDTF">2014-03-05T12:43:32Z</dcterms:created>
  <dcterms:modified xsi:type="dcterms:W3CDTF">2022-09-19T07:16:14Z</dcterms:modified>
</cp:coreProperties>
</file>